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13_ncr:1_{400D7448-90BC-4347-8AFB-A0A4ECBFA9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VOLADLY" sheetId="1" r:id="rId1"/>
  </sheets>
  <definedNames>
    <definedName name="_xlnm.Print_Area" localSheetId="0">EVOLADLY!$A$2:$H$39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Q10" i="1"/>
  <c r="F14" i="1"/>
  <c r="F13" i="1"/>
  <c r="E14" i="1"/>
  <c r="E13" i="1"/>
  <c r="W7" i="1"/>
  <c r="W8" i="1"/>
  <c r="W9" i="1"/>
  <c r="W10" i="1"/>
  <c r="W11" i="1"/>
  <c r="W12" i="1"/>
  <c r="W13" i="1"/>
  <c r="W14" i="1"/>
  <c r="W6" i="1"/>
  <c r="W5" i="1"/>
  <c r="V7" i="1"/>
  <c r="V8" i="1"/>
  <c r="V9" i="1"/>
  <c r="V10" i="1"/>
  <c r="V11" i="1"/>
  <c r="V12" i="1"/>
  <c r="V13" i="1"/>
  <c r="V14" i="1"/>
  <c r="V5" i="1"/>
  <c r="V6" i="1"/>
  <c r="C15" i="1"/>
  <c r="U7" i="1"/>
  <c r="U8" i="1"/>
  <c r="U9" i="1"/>
  <c r="U10" i="1"/>
  <c r="U11" i="1"/>
  <c r="U12" i="1"/>
  <c r="U13" i="1"/>
  <c r="U14" i="1"/>
  <c r="U6" i="1"/>
  <c r="U5" i="1"/>
  <c r="N15" i="1"/>
  <c r="M15" i="1"/>
  <c r="L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D36" i="1"/>
  <c r="D15" i="1"/>
  <c r="C36" i="1"/>
  <c r="B36" i="1"/>
  <c r="B15" i="1"/>
  <c r="H27" i="1"/>
  <c r="H28" i="1"/>
  <c r="H29" i="1"/>
  <c r="H30" i="1"/>
  <c r="H31" i="1"/>
  <c r="H32" i="1"/>
  <c r="H33" i="1"/>
  <c r="H34" i="1"/>
  <c r="H35" i="1"/>
  <c r="H26" i="1"/>
  <c r="G27" i="1"/>
  <c r="G28" i="1"/>
  <c r="G29" i="1"/>
  <c r="G30" i="1"/>
  <c r="G31" i="1"/>
  <c r="G32" i="1"/>
  <c r="G33" i="1"/>
  <c r="G34" i="1"/>
  <c r="G35" i="1"/>
  <c r="G26" i="1"/>
  <c r="H6" i="1"/>
  <c r="H7" i="1"/>
  <c r="H8" i="1"/>
  <c r="H9" i="1"/>
  <c r="H10" i="1"/>
  <c r="H11" i="1"/>
  <c r="H12" i="1"/>
  <c r="H13" i="1"/>
  <c r="H14" i="1"/>
  <c r="H5" i="1"/>
  <c r="G6" i="1"/>
  <c r="G7" i="1"/>
  <c r="G8" i="1"/>
  <c r="G9" i="1"/>
  <c r="G10" i="1"/>
  <c r="G11" i="1"/>
  <c r="G12" i="1"/>
  <c r="G13" i="1"/>
  <c r="G14" i="1"/>
  <c r="G5" i="1"/>
  <c r="F27" i="1"/>
  <c r="F28" i="1"/>
  <c r="F29" i="1"/>
  <c r="F30" i="1"/>
  <c r="F31" i="1"/>
  <c r="F32" i="1"/>
  <c r="F33" i="1"/>
  <c r="F34" i="1"/>
  <c r="F35" i="1"/>
  <c r="F26" i="1"/>
  <c r="F6" i="1"/>
  <c r="F7" i="1"/>
  <c r="F8" i="1"/>
  <c r="F9" i="1"/>
  <c r="F10" i="1"/>
  <c r="F11" i="1"/>
  <c r="F12" i="1"/>
  <c r="F5" i="1"/>
  <c r="E27" i="1"/>
  <c r="E28" i="1"/>
  <c r="E29" i="1"/>
  <c r="E30" i="1"/>
  <c r="E31" i="1"/>
  <c r="E32" i="1"/>
  <c r="E33" i="1"/>
  <c r="E34" i="1"/>
  <c r="E35" i="1"/>
  <c r="E26" i="1"/>
  <c r="E6" i="1"/>
  <c r="E7" i="1"/>
  <c r="E8" i="1"/>
  <c r="E9" i="1"/>
  <c r="E10" i="1"/>
  <c r="E11" i="1"/>
  <c r="E12" i="1"/>
  <c r="E5" i="1"/>
  <c r="W15" i="1" l="1"/>
  <c r="U15" i="1"/>
  <c r="R15" i="1"/>
  <c r="Z9" i="1"/>
  <c r="Z7" i="1"/>
  <c r="AA14" i="1"/>
  <c r="AA7" i="1"/>
  <c r="AA9" i="1"/>
  <c r="Z14" i="1"/>
  <c r="P15" i="1"/>
  <c r="V15" i="1"/>
  <c r="O15" i="1"/>
  <c r="Q15" i="1"/>
  <c r="Z8" i="1"/>
  <c r="Z6" i="1"/>
  <c r="Z13" i="1"/>
  <c r="Z12" i="1"/>
  <c r="X14" i="1"/>
  <c r="AA12" i="1"/>
  <c r="AA10" i="1"/>
  <c r="AA5" i="1"/>
  <c r="H15" i="1"/>
  <c r="H36" i="1"/>
  <c r="X11" i="1"/>
  <c r="Y12" i="1"/>
  <c r="Y9" i="1"/>
  <c r="Y8" i="1"/>
  <c r="AA11" i="1"/>
  <c r="Y14" i="1"/>
  <c r="Z11" i="1"/>
  <c r="AA8" i="1"/>
  <c r="G36" i="1"/>
  <c r="F36" i="1"/>
  <c r="Y7" i="1"/>
  <c r="E36" i="1"/>
  <c r="AA13" i="1"/>
  <c r="Y13" i="1"/>
  <c r="Y10" i="1"/>
  <c r="X10" i="1"/>
  <c r="Z10" i="1"/>
  <c r="Y6" i="1"/>
  <c r="X6" i="1"/>
  <c r="AA6" i="1"/>
  <c r="Z5" i="1"/>
  <c r="E15" i="1"/>
  <c r="G15" i="1"/>
  <c r="X13" i="1"/>
  <c r="X12" i="1"/>
  <c r="Y5" i="1"/>
  <c r="X5" i="1"/>
  <c r="X8" i="1"/>
  <c r="Y11" i="1"/>
  <c r="F15" i="1"/>
  <c r="X9" i="1"/>
  <c r="X7" i="1"/>
  <c r="Z15" i="1" l="1"/>
  <c r="AA15" i="1"/>
  <c r="Y15" i="1"/>
  <c r="X15" i="1"/>
</calcChain>
</file>

<file path=xl/sharedStrings.xml><?xml version="1.0" encoding="utf-8"?>
<sst xmlns="http://schemas.openxmlformats.org/spreadsheetml/2006/main" count="76" uniqueCount="31">
  <si>
    <t>Ain</t>
  </si>
  <si>
    <t>Drôme-Ardèche</t>
  </si>
  <si>
    <t>Isère</t>
  </si>
  <si>
    <t>Rhône</t>
  </si>
  <si>
    <t>Savoie</t>
  </si>
  <si>
    <t>Haute-Savoie</t>
  </si>
  <si>
    <t>Allier</t>
  </si>
  <si>
    <t>Cantal</t>
  </si>
  <si>
    <t>Puy-de-Dôme</t>
  </si>
  <si>
    <t>Loire-Haute-Loire</t>
  </si>
  <si>
    <t>%</t>
  </si>
  <si>
    <t>Diff. 19-22</t>
  </si>
  <si>
    <t>Diff. 21-22</t>
  </si>
  <si>
    <t>AURA TOTAL</t>
  </si>
  <si>
    <t>AURA PROMOS</t>
  </si>
  <si>
    <t>EVOLUTION LICENCES PROMOS AU 23 MAI</t>
  </si>
  <si>
    <t>31.05.19</t>
  </si>
  <si>
    <t>28.05.21</t>
  </si>
  <si>
    <t>23.05.22</t>
  </si>
  <si>
    <t>Diff. 22-23</t>
  </si>
  <si>
    <t>Diff. 19-23</t>
  </si>
  <si>
    <t>31.03.23</t>
  </si>
  <si>
    <t>31.03.22</t>
  </si>
  <si>
    <t>EVOLUTION LICENCES LOISIRS A FIN AVRIL</t>
  </si>
  <si>
    <t>EVOLUTION TOTAL LICENCES A FIN AVRIL</t>
  </si>
  <si>
    <t>EVOLUTION LICENCES COMPETITIONS A FIN AVRIL</t>
  </si>
  <si>
    <t>AURA LOISIRS</t>
  </si>
  <si>
    <t>AURA COMPETITIONS</t>
  </si>
  <si>
    <t>29.04.22</t>
  </si>
  <si>
    <t>27.04.19</t>
  </si>
  <si>
    <t>28.04.23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</si>
</sst>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7"/>
    </font>
    <font>
      <b/>
      <sz val="11"/>
      <name val="7"/>
    </font>
    <font>
      <b/>
      <sz val="11"/>
      <color rgb="FF000000"/>
      <name val="7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F70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3" applyNumberFormat="0" applyAlignment="0" applyProtection="0"/>
    <xf numFmtId="0" fontId="14" fillId="0" borderId="4" applyNumberFormat="0" applyFill="0" applyAlignment="0" applyProtection="0"/>
    <xf numFmtId="0" fontId="15" fillId="27" borderId="3" applyNumberFormat="0" applyAlignment="0" applyProtection="0"/>
    <xf numFmtId="0" fontId="16" fillId="28" borderId="0" applyNumberFormat="0" applyBorder="0" applyAlignment="0" applyProtection="0"/>
    <xf numFmtId="40" fontId="5" fillId="0" borderId="0" applyFont="0" applyFill="0" applyBorder="0" applyAlignment="0" applyProtection="0"/>
    <xf numFmtId="0" fontId="17" fillId="29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9" fontId="5" fillId="0" borderId="0" applyFont="0" applyFill="0" applyBorder="0" applyAlignment="0" applyProtection="0"/>
    <xf numFmtId="0" fontId="18" fillId="31" borderId="0" applyNumberFormat="0" applyBorder="0" applyAlignment="0" applyProtection="0"/>
    <xf numFmtId="0" fontId="19" fillId="2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32" borderId="11" applyNumberFormat="0" applyAlignment="0" applyProtection="0"/>
    <xf numFmtId="0" fontId="4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5" applyNumberFormat="0" applyFont="0" applyAlignment="0" applyProtection="0"/>
    <xf numFmtId="0" fontId="1" fillId="0" borderId="0"/>
  </cellStyleXfs>
  <cellXfs count="50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8" fillId="33" borderId="1" xfId="0" applyNumberFormat="1" applyFont="1" applyFill="1" applyBorder="1" applyAlignment="1">
      <alignment horizontal="right"/>
    </xf>
    <xf numFmtId="3" fontId="9" fillId="33" borderId="1" xfId="0" applyNumberFormat="1" applyFont="1" applyFill="1" applyBorder="1" applyAlignment="1">
      <alignment horizontal="right"/>
    </xf>
    <xf numFmtId="3" fontId="9" fillId="0" borderId="2" xfId="0" applyNumberFormat="1" applyFont="1" applyBorder="1"/>
    <xf numFmtId="14" fontId="9" fillId="0" borderId="1" xfId="0" applyNumberFormat="1" applyFont="1" applyBorder="1" applyAlignment="1">
      <alignment horizontal="center"/>
    </xf>
    <xf numFmtId="3" fontId="9" fillId="34" borderId="1" xfId="0" applyNumberFormat="1" applyFont="1" applyFill="1" applyBorder="1"/>
    <xf numFmtId="164" fontId="8" fillId="33" borderId="1" xfId="34" applyNumberFormat="1" applyFont="1" applyFill="1" applyBorder="1" applyAlignment="1">
      <alignment horizontal="right"/>
    </xf>
    <xf numFmtId="164" fontId="9" fillId="33" borderId="1" xfId="34" applyNumberFormat="1" applyFont="1" applyFill="1" applyBorder="1" applyAlignment="1">
      <alignment horizontal="right"/>
    </xf>
    <xf numFmtId="3" fontId="8" fillId="34" borderId="1" xfId="0" applyNumberFormat="1" applyFont="1" applyFill="1" applyBorder="1"/>
    <xf numFmtId="164" fontId="9" fillId="35" borderId="1" xfId="34" applyNumberFormat="1" applyFont="1" applyFill="1" applyBorder="1" applyAlignment="1">
      <alignment horizontal="right"/>
    </xf>
    <xf numFmtId="3" fontId="8" fillId="35" borderId="1" xfId="0" applyNumberFormat="1" applyFont="1" applyFill="1" applyBorder="1" applyAlignment="1">
      <alignment horizontal="right"/>
    </xf>
    <xf numFmtId="164" fontId="8" fillId="35" borderId="1" xfId="34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/>
    <xf numFmtId="38" fontId="27" fillId="0" borderId="1" xfId="32" applyNumberFormat="1" applyFont="1" applyBorder="1" applyAlignment="1">
      <alignment horizontal="right" wrapText="1"/>
    </xf>
    <xf numFmtId="3" fontId="9" fillId="34" borderId="12" xfId="0" applyNumberFormat="1" applyFont="1" applyFill="1" applyBorder="1"/>
    <xf numFmtId="3" fontId="9" fillId="35" borderId="12" xfId="0" applyNumberFormat="1" applyFont="1" applyFill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8" fillId="0" borderId="12" xfId="32" applyFont="1" applyBorder="1" applyAlignment="1">
      <alignment horizontal="right" wrapText="1"/>
    </xf>
    <xf numFmtId="3" fontId="30" fillId="34" borderId="1" xfId="0" applyNumberFormat="1" applyFont="1" applyFill="1" applyBorder="1"/>
    <xf numFmtId="38" fontId="31" fillId="0" borderId="1" xfId="30" applyNumberFormat="1" applyFont="1" applyFill="1" applyBorder="1" applyAlignment="1" applyProtection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3" fontId="8" fillId="34" borderId="2" xfId="0" applyNumberFormat="1" applyFont="1" applyFill="1" applyBorder="1"/>
    <xf numFmtId="3" fontId="8" fillId="35" borderId="14" xfId="0" applyNumberFormat="1" applyFont="1" applyFill="1" applyBorder="1" applyAlignment="1">
      <alignment horizontal="right"/>
    </xf>
    <xf numFmtId="38" fontId="28" fillId="0" borderId="1" xfId="32" applyNumberFormat="1" applyFont="1" applyBorder="1" applyAlignment="1">
      <alignment horizontal="right" wrapText="1"/>
    </xf>
    <xf numFmtId="0" fontId="9" fillId="0" borderId="15" xfId="0" applyFont="1" applyBorder="1" applyAlignment="1">
      <alignment horizontal="center"/>
    </xf>
    <xf numFmtId="0" fontId="28" fillId="0" borderId="1" xfId="32" applyFont="1" applyBorder="1" applyAlignment="1">
      <alignment horizontal="right" wrapText="1"/>
    </xf>
    <xf numFmtId="0" fontId="27" fillId="0" borderId="1" xfId="0" applyFont="1" applyBorder="1" applyAlignment="1">
      <alignment horizontal="right" vertical="center" wrapText="1"/>
    </xf>
    <xf numFmtId="164" fontId="8" fillId="36" borderId="1" xfId="34" applyNumberFormat="1" applyFont="1" applyFill="1" applyBorder="1" applyAlignment="1">
      <alignment horizontal="right"/>
    </xf>
    <xf numFmtId="3" fontId="9" fillId="36" borderId="1" xfId="0" applyNumberFormat="1" applyFont="1" applyFill="1" applyBorder="1" applyAlignment="1">
      <alignment horizontal="right"/>
    </xf>
    <xf numFmtId="164" fontId="9" fillId="36" borderId="1" xfId="34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/>
    </xf>
    <xf numFmtId="3" fontId="30" fillId="36" borderId="14" xfId="0" applyNumberFormat="1" applyFont="1" applyFill="1" applyBorder="1" applyAlignment="1">
      <alignment horizontal="right"/>
    </xf>
    <xf numFmtId="164" fontId="9" fillId="36" borderId="12" xfId="34" applyNumberFormat="1" applyFont="1" applyFill="1" applyBorder="1" applyAlignment="1">
      <alignment horizontal="right"/>
    </xf>
    <xf numFmtId="3" fontId="8" fillId="36" borderId="1" xfId="0" applyNumberFormat="1" applyFont="1" applyFill="1" applyBorder="1" applyAlignment="1">
      <alignment horizontal="right"/>
    </xf>
    <xf numFmtId="3" fontId="8" fillId="36" borderId="14" xfId="0" applyNumberFormat="1" applyFont="1" applyFill="1" applyBorder="1" applyAlignment="1">
      <alignment horizontal="right"/>
    </xf>
    <xf numFmtId="3" fontId="8" fillId="33" borderId="14" xfId="0" applyNumberFormat="1" applyFont="1" applyFill="1" applyBorder="1" applyAlignment="1">
      <alignment horizontal="right"/>
    </xf>
    <xf numFmtId="3" fontId="9" fillId="36" borderId="16" xfId="0" applyNumberFormat="1" applyFont="1" applyFill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27" fillId="0" borderId="1" xfId="68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/>
    </xf>
    <xf numFmtId="0" fontId="27" fillId="0" borderId="1" xfId="68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/>
    </xf>
    <xf numFmtId="3" fontId="8" fillId="34" borderId="1" xfId="0" applyNumberFormat="1" applyFont="1" applyFill="1" applyBorder="1"/>
    <xf numFmtId="14" fontId="9" fillId="0" borderId="1" xfId="0" applyNumberFormat="1" applyFont="1" applyBorder="1" applyAlignment="1">
      <alignment horizontal="center"/>
    </xf>
    <xf numFmtId="3" fontId="8" fillId="34" borderId="1" xfId="0" applyNumberFormat="1" applyFont="1" applyFill="1" applyBorder="1"/>
  </cellXfs>
  <cellStyles count="69">
    <cellStyle name="20 % - Accent1" xfId="1" builtinId="30" customBuiltin="1"/>
    <cellStyle name="20 % - Accent1 2" xfId="48" xr:uid="{EAFCC70A-0240-41FC-A56E-700763461E1D}"/>
    <cellStyle name="20 % - Accent2" xfId="2" builtinId="34" customBuiltin="1"/>
    <cellStyle name="20 % - Accent2 2" xfId="49" xr:uid="{38F48D06-5C4C-4AED-8A69-81B2CEC5062E}"/>
    <cellStyle name="20 % - Accent3" xfId="3" builtinId="38" customBuiltin="1"/>
    <cellStyle name="20 % - Accent3 2" xfId="50" xr:uid="{00AF75DB-C1D4-4986-986C-C6FB4183DA54}"/>
    <cellStyle name="20 % - Accent4" xfId="4" builtinId="42" customBuiltin="1"/>
    <cellStyle name="20 % - Accent4 2" xfId="51" xr:uid="{52D7346B-5677-4526-BEE5-CC0A43CB7CCF}"/>
    <cellStyle name="20 % - Accent5" xfId="5" builtinId="46" customBuiltin="1"/>
    <cellStyle name="20 % - Accent5 2" xfId="52" xr:uid="{93B17A66-87F3-4D15-B76B-CE961E68547D}"/>
    <cellStyle name="20 % - Accent6" xfId="6" builtinId="50" customBuiltin="1"/>
    <cellStyle name="20 % - Accent6 2" xfId="53" xr:uid="{C38880E9-CB6E-4B7A-840F-5E1CE4C796A7}"/>
    <cellStyle name="40 % - Accent1" xfId="7" builtinId="31" customBuiltin="1"/>
    <cellStyle name="40 % - Accent1 2" xfId="54" xr:uid="{9215B96D-EFEF-4D4B-9EED-7AE402EC2C4D}"/>
    <cellStyle name="40 % - Accent2" xfId="8" builtinId="35" customBuiltin="1"/>
    <cellStyle name="40 % - Accent2 2" xfId="55" xr:uid="{07F7CC8B-42E9-4480-A0BC-5AE889D48849}"/>
    <cellStyle name="40 % - Accent3" xfId="9" builtinId="39" customBuiltin="1"/>
    <cellStyle name="40 % - Accent3 2" xfId="56" xr:uid="{FFF06133-0EC4-448D-BB0B-088A11BE2317}"/>
    <cellStyle name="40 % - Accent4" xfId="10" builtinId="43" customBuiltin="1"/>
    <cellStyle name="40 % - Accent4 2" xfId="57" xr:uid="{A69B402E-8817-4EE9-8683-6C9FC92DD302}"/>
    <cellStyle name="40 % - Accent5" xfId="11" builtinId="47" customBuiltin="1"/>
    <cellStyle name="40 % - Accent5 2" xfId="58" xr:uid="{B09B63EA-E4AF-42B2-BE65-B5F34B90FA2C}"/>
    <cellStyle name="40 % - Accent6" xfId="12" builtinId="51" customBuiltin="1"/>
    <cellStyle name="40 % - Accent6 2" xfId="59" xr:uid="{721C4048-2CFB-4763-9216-C1FF2520C9EB}"/>
    <cellStyle name="60 % - Accent1 2" xfId="13" xr:uid="{00000000-0005-0000-0000-00000C000000}"/>
    <cellStyle name="60 % - Accent1 2 2" xfId="60" xr:uid="{68B2FD56-9831-499F-AD72-2345B2450016}"/>
    <cellStyle name="60 % - Accent2 2" xfId="14" xr:uid="{00000000-0005-0000-0000-00000D000000}"/>
    <cellStyle name="60 % - Accent2 2 2" xfId="61" xr:uid="{D18D8783-2BAA-4042-A315-12AFDA90E0A8}"/>
    <cellStyle name="60 % - Accent3 2" xfId="15" xr:uid="{00000000-0005-0000-0000-00000E000000}"/>
    <cellStyle name="60 % - Accent3 2 2" xfId="62" xr:uid="{AA01289D-5B1B-47C8-B0CB-3C10AD40C003}"/>
    <cellStyle name="60 % - Accent4 2" xfId="16" xr:uid="{00000000-0005-0000-0000-00000F000000}"/>
    <cellStyle name="60 % - Accent4 2 2" xfId="63" xr:uid="{536886B6-3489-4C00-806C-31E120DF1D63}"/>
    <cellStyle name="60 % - Accent5 2" xfId="17" xr:uid="{00000000-0005-0000-0000-000010000000}"/>
    <cellStyle name="60 % - Accent5 2 2" xfId="64" xr:uid="{8CC82AC4-B98F-4E56-9562-1D8AE52CAABA}"/>
    <cellStyle name="60 % - Accent6 2" xfId="18" xr:uid="{00000000-0005-0000-0000-000011000000}"/>
    <cellStyle name="60 % - Accent6 2 2" xfId="65" xr:uid="{026BEEDC-2C44-4DF5-90EA-CDF7182E8C1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 2" xfId="31" xr:uid="{00000000-0005-0000-0000-00001E000000}"/>
    <cellStyle name="Normal" xfId="0" builtinId="0"/>
    <cellStyle name="Normal 2" xfId="32" xr:uid="{00000000-0005-0000-0000-000020000000}"/>
    <cellStyle name="Normal 2 2" xfId="66" xr:uid="{3381CB47-F666-4B65-977F-06681EEF06C8}"/>
    <cellStyle name="Normal 3" xfId="45" xr:uid="{9FBD4165-B6BD-4F85-8270-C7F177F2B8E3}"/>
    <cellStyle name="Normal 3 2" xfId="68" xr:uid="{362A237E-F1D2-46CE-BC8B-05D08CFD104E}"/>
    <cellStyle name="Normal 4" xfId="46" xr:uid="{A3CCA1AD-BD31-4BD0-9B49-5DF59BE4AEB4}"/>
    <cellStyle name="Normal 5" xfId="47" xr:uid="{F114BE5D-0A6C-4732-A5A5-ED9D60C898B1}"/>
    <cellStyle name="Note 2" xfId="33" xr:uid="{00000000-0005-0000-0000-000021000000}"/>
    <cellStyle name="Note 2 2" xfId="67" xr:uid="{68EA7368-1AA5-4627-9EA1-DDD70E1892E7}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 2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 des Licences Compétitions AURA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COMPETITIONS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9864662378596707E-2"/>
                  <c:y val="5.9897074502161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9-4EB1-9285-FF068E3E650C}"/>
                </c:ext>
              </c:extLst>
            </c:dLbl>
            <c:dLbl>
              <c:idx val="1"/>
              <c:layout>
                <c:manualLayout>
                  <c:x val="-1.8318405900969979E-2"/>
                  <c:y val="3.660376775132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89-4EB1-9285-FF068E3E650C}"/>
                </c:ext>
              </c:extLst>
            </c:dLbl>
            <c:dLbl>
              <c:idx val="2"/>
              <c:layout>
                <c:manualLayout>
                  <c:x val="-1.5851293608638028E-2"/>
                  <c:y val="-6.655230500240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9-4EB1-9285-FF068E3E6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</c:formatCode>
                <c:ptCount val="3"/>
                <c:pt idx="0">
                  <c:v>10092</c:v>
                </c:pt>
                <c:pt idx="1">
                  <c:v>8793</c:v>
                </c:pt>
                <c:pt idx="2" formatCode="#,##0_);[Red]\(#,##0\)">
                  <c:v>9773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9-4B72-8A1F-793980A8E8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37267439"/>
        <c:axId val="1537268271"/>
      </c:lineChart>
      <c:catAx>
        <c:axId val="153726743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268271"/>
        <c:crosses val="autoZero"/>
        <c:auto val="0"/>
        <c:lblAlgn val="ctr"/>
        <c:lblOffset val="100"/>
        <c:noMultiLvlLbl val="0"/>
      </c:catAx>
      <c:valAx>
        <c:axId val="1537268271"/>
        <c:scaling>
          <c:orientation val="minMax"/>
          <c:min val="8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267439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9467972041178295E-2"/>
                  <c:y val="2.0466287565843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8-44EC-AA68-CC4B63B849B1}"/>
                </c:ext>
              </c:extLst>
            </c:dLbl>
            <c:dLbl>
              <c:idx val="1"/>
              <c:layout>
                <c:manualLayout>
                  <c:x val="2.9408136300389423E-2"/>
                  <c:y val="-2.3877335493484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8-44EC-AA68-CC4B63B849B1}"/>
                </c:ext>
              </c:extLst>
            </c:dLbl>
            <c:dLbl>
              <c:idx val="2"/>
              <c:layout>
                <c:manualLayout>
                  <c:x val="2.2158762565138802E-2"/>
                  <c:y val="3.0699431348765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D8-44EC-AA68-CC4B63B84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EVOLADLY!$U$15:$W$15</c:f>
              <c:numCache>
                <c:formatCode>#,##0</c:formatCode>
                <c:ptCount val="3"/>
                <c:pt idx="0">
                  <c:v>17395</c:v>
                </c:pt>
                <c:pt idx="1">
                  <c:v>16222</c:v>
                </c:pt>
                <c:pt idx="2" formatCode="#,##0_);[Red]\(#,##0\)">
                  <c:v>18325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46-49EB-B9E3-E4A0CE897F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8462431"/>
        <c:axId val="1568461183"/>
      </c:lineChart>
      <c:catAx>
        <c:axId val="156846243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461183"/>
        <c:crosses val="autoZero"/>
        <c:auto val="1"/>
        <c:lblAlgn val="ctr"/>
        <c:lblOffset val="100"/>
        <c:noMultiLvlLbl val="0"/>
      </c:catAx>
      <c:valAx>
        <c:axId val="1568461183"/>
        <c:scaling>
          <c:orientation val="minMax"/>
          <c:min val="14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46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 des Licences Loisirs AURA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EVOLADLY!$K$15</c:f>
              <c:strCache>
                <c:ptCount val="1"/>
                <c:pt idx="0">
                  <c:v>AURA LOISIRS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6062598425196845E-2"/>
                  <c:y val="-5.192879349377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BE-4332-8574-C5E4D569C53F}"/>
                </c:ext>
              </c:extLst>
            </c:dLbl>
            <c:dLbl>
              <c:idx val="1"/>
              <c:layout>
                <c:manualLayout>
                  <c:x val="-2.9395931758530246E-2"/>
                  <c:y val="7.9624150023783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E-4332-8574-C5E4D569C53F}"/>
                </c:ext>
              </c:extLst>
            </c:dLbl>
            <c:dLbl>
              <c:idx val="2"/>
              <c:layout>
                <c:manualLayout>
                  <c:x val="1.23E-2"/>
                  <c:y val="-4.50049543612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BE-4332-8574-C5E4D569C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EVOLADLY!$L$15:$N$15</c:f>
              <c:numCache>
                <c:formatCode>#,##0</c:formatCode>
                <c:ptCount val="3"/>
                <c:pt idx="0">
                  <c:v>7303</c:v>
                </c:pt>
                <c:pt idx="1">
                  <c:v>7429</c:v>
                </c:pt>
                <c:pt idx="2" formatCode="General">
                  <c:v>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E-4332-8574-C5E4D569C5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8466175"/>
        <c:axId val="618467839"/>
      </c:lineChart>
      <c:catAx>
        <c:axId val="618466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467839"/>
        <c:crosses val="autoZero"/>
        <c:auto val="1"/>
        <c:lblAlgn val="ctr"/>
        <c:lblOffset val="100"/>
        <c:noMultiLvlLbl val="0"/>
      </c:catAx>
      <c:valAx>
        <c:axId val="618467839"/>
        <c:scaling>
          <c:orientation val="minMax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46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7279</xdr:colOff>
      <xdr:row>15</xdr:row>
      <xdr:rowOff>138596</xdr:rowOff>
    </xdr:from>
    <xdr:to>
      <xdr:col>8</xdr:col>
      <xdr:colOff>696686</xdr:colOff>
      <xdr:row>38</xdr:row>
      <xdr:rowOff>25400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B976528-3814-4F50-A89E-CE2D8DFE2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1101687</xdr:colOff>
      <xdr:row>16</xdr:row>
      <xdr:rowOff>25118</xdr:rowOff>
    </xdr:from>
    <xdr:to>
      <xdr:col>27</xdr:col>
      <xdr:colOff>370114</xdr:colOff>
      <xdr:row>37</xdr:row>
      <xdr:rowOff>177800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DD40CE41-1D43-43F2-B826-F7C521E95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772885</xdr:colOff>
      <xdr:row>16</xdr:row>
      <xdr:rowOff>87085</xdr:rowOff>
    </xdr:from>
    <xdr:to>
      <xdr:col>18</xdr:col>
      <xdr:colOff>381000</xdr:colOff>
      <xdr:row>37</xdr:row>
      <xdr:rowOff>185056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FCDE27-2BDF-0D12-6B78-BB8A6CBF7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tabSelected="1" topLeftCell="F1" zoomScale="70" zoomScaleNormal="70" workbookViewId="0">
      <selection activeCell="Z14" sqref="Z14"/>
    </sheetView>
  </sheetViews>
  <sheetFormatPr baseColWidth="10" defaultRowHeight="13.2"/>
  <cols>
    <col min="1" max="1" width="26" customWidth="1"/>
    <col min="2" max="3" width="12" customWidth="1"/>
    <col min="4" max="4" width="12.44140625" customWidth="1"/>
    <col min="5" max="5" width="12.21875" customWidth="1"/>
    <col min="6" max="6" width="8.88671875" customWidth="1"/>
    <col min="7" max="7" width="12.5546875" customWidth="1"/>
    <col min="8" max="8" width="9.109375" customWidth="1"/>
    <col min="11" max="11" width="23.109375" customWidth="1"/>
    <col min="15" max="15" width="14.5546875" customWidth="1"/>
    <col min="16" max="16" width="9.5546875" customWidth="1"/>
    <col min="17" max="17" width="13" customWidth="1"/>
    <col min="18" max="18" width="10.109375" customWidth="1"/>
    <col min="19" max="19" width="19.6640625" customWidth="1"/>
    <col min="20" max="20" width="19.21875" customWidth="1"/>
  </cols>
  <sheetData>
    <row r="1" spans="1:27" ht="97.2" customHeight="1">
      <c r="G1" s="7"/>
    </row>
    <row r="2" spans="1:27" ht="17.399999999999999">
      <c r="A2" s="1" t="s">
        <v>25</v>
      </c>
      <c r="B2" s="1"/>
      <c r="K2" s="1" t="s">
        <v>23</v>
      </c>
      <c r="T2" s="1" t="s">
        <v>24</v>
      </c>
    </row>
    <row r="3" spans="1:27" ht="6" customHeight="1"/>
    <row r="4" spans="1:27" ht="13.8">
      <c r="A4" s="2"/>
      <c r="B4" s="46" t="s">
        <v>29</v>
      </c>
      <c r="C4" s="42" t="s">
        <v>28</v>
      </c>
      <c r="D4" s="7" t="s">
        <v>30</v>
      </c>
      <c r="E4" s="29" t="s">
        <v>19</v>
      </c>
      <c r="F4" s="3" t="s">
        <v>10</v>
      </c>
      <c r="G4" s="3" t="s">
        <v>20</v>
      </c>
      <c r="H4" s="3" t="s">
        <v>10</v>
      </c>
      <c r="K4" s="2"/>
      <c r="L4" s="48" t="s">
        <v>29</v>
      </c>
      <c r="M4" s="44" t="s">
        <v>22</v>
      </c>
      <c r="N4" s="7" t="s">
        <v>21</v>
      </c>
      <c r="O4" s="29" t="s">
        <v>19</v>
      </c>
      <c r="P4" s="3" t="s">
        <v>10</v>
      </c>
      <c r="Q4" s="3" t="s">
        <v>20</v>
      </c>
      <c r="R4" s="3" t="s">
        <v>10</v>
      </c>
      <c r="T4" s="2"/>
      <c r="U4" s="48" t="s">
        <v>29</v>
      </c>
      <c r="V4" s="7" t="s">
        <v>22</v>
      </c>
      <c r="W4" s="7" t="s">
        <v>21</v>
      </c>
      <c r="X4" s="29" t="s">
        <v>19</v>
      </c>
      <c r="Y4" s="3" t="s">
        <v>10</v>
      </c>
      <c r="Z4" s="3" t="s">
        <v>20</v>
      </c>
      <c r="AA4" s="3" t="s">
        <v>10</v>
      </c>
    </row>
    <row r="5" spans="1:27" ht="13.8">
      <c r="A5" s="6" t="s">
        <v>0</v>
      </c>
      <c r="B5" s="47">
        <v>679</v>
      </c>
      <c r="C5" s="43">
        <v>611</v>
      </c>
      <c r="D5" s="31">
        <v>689</v>
      </c>
      <c r="E5" s="35">
        <f>D5-C5</f>
        <v>78</v>
      </c>
      <c r="F5" s="32">
        <f>(D5-C5)/C5</f>
        <v>0.1276595744680851</v>
      </c>
      <c r="G5" s="38">
        <f t="shared" ref="G5:G15" si="0">D5-B5</f>
        <v>10</v>
      </c>
      <c r="H5" s="32">
        <f t="shared" ref="H5:H15" si="1">(D5-B5)/B5</f>
        <v>1.4727540500736377E-2</v>
      </c>
      <c r="K5" s="6" t="s">
        <v>0</v>
      </c>
      <c r="L5" s="49">
        <v>381</v>
      </c>
      <c r="M5" s="45">
        <v>475</v>
      </c>
      <c r="N5" s="31">
        <v>570</v>
      </c>
      <c r="O5" s="39">
        <f>N5-M5</f>
        <v>95</v>
      </c>
      <c r="P5" s="32">
        <f>(N5-M5)/M5</f>
        <v>0.2</v>
      </c>
      <c r="Q5" s="38">
        <f t="shared" ref="Q5:Q15" si="2">N5-L5</f>
        <v>189</v>
      </c>
      <c r="R5" s="32">
        <f t="shared" ref="R5:R15" si="3">(N5-L5)/L5</f>
        <v>0.49606299212598426</v>
      </c>
      <c r="T5" s="6" t="s">
        <v>0</v>
      </c>
      <c r="U5" s="15">
        <f t="shared" ref="U5:U15" si="4">SUM(B5,L5)</f>
        <v>1060</v>
      </c>
      <c r="V5" s="15">
        <f t="shared" ref="V5:V15" si="5">C5+M5</f>
        <v>1086</v>
      </c>
      <c r="W5" s="17">
        <f t="shared" ref="W5:W15" si="6">D5+N5</f>
        <v>1259</v>
      </c>
      <c r="X5" s="38">
        <f>W5-V5</f>
        <v>173</v>
      </c>
      <c r="Y5" s="32">
        <f>(W5-V5)/V5</f>
        <v>0.15930018416206262</v>
      </c>
      <c r="Z5" s="38">
        <f t="shared" ref="Z5:Z15" si="7">W5-U5</f>
        <v>199</v>
      </c>
      <c r="AA5" s="32">
        <f t="shared" ref="AA5:AA15" si="8">(W5-U5)/U5</f>
        <v>0.18773584905660379</v>
      </c>
    </row>
    <row r="6" spans="1:27" ht="13.8">
      <c r="A6" s="6" t="s">
        <v>6</v>
      </c>
      <c r="B6" s="47">
        <v>489</v>
      </c>
      <c r="C6" s="43">
        <v>437</v>
      </c>
      <c r="D6" s="31">
        <v>508</v>
      </c>
      <c r="E6" s="35">
        <f t="shared" ref="E6:E15" si="9">D6-C6</f>
        <v>71</v>
      </c>
      <c r="F6" s="32">
        <f t="shared" ref="F6:F15" si="10">(D6-C6)/C6</f>
        <v>0.16247139588100687</v>
      </c>
      <c r="G6" s="38">
        <f t="shared" si="0"/>
        <v>19</v>
      </c>
      <c r="H6" s="32">
        <f t="shared" si="1"/>
        <v>3.8854805725971372E-2</v>
      </c>
      <c r="K6" s="6" t="s">
        <v>6</v>
      </c>
      <c r="L6" s="49">
        <v>231</v>
      </c>
      <c r="M6" s="45">
        <v>244</v>
      </c>
      <c r="N6" s="31">
        <v>273</v>
      </c>
      <c r="O6" s="39">
        <f t="shared" ref="O6:O15" si="11">N6-M6</f>
        <v>29</v>
      </c>
      <c r="P6" s="32">
        <f t="shared" ref="P6:P15" si="12">(N6-M6)/M6</f>
        <v>0.11885245901639344</v>
      </c>
      <c r="Q6" s="38">
        <f t="shared" si="2"/>
        <v>42</v>
      </c>
      <c r="R6" s="32">
        <f t="shared" si="3"/>
        <v>0.18181818181818182</v>
      </c>
      <c r="T6" s="6" t="s">
        <v>6</v>
      </c>
      <c r="U6" s="15">
        <f t="shared" si="4"/>
        <v>720</v>
      </c>
      <c r="V6" s="15">
        <f t="shared" si="5"/>
        <v>681</v>
      </c>
      <c r="W6" s="17">
        <f t="shared" si="6"/>
        <v>781</v>
      </c>
      <c r="X6" s="38">
        <f t="shared" ref="X6:X15" si="13">W6-V6</f>
        <v>100</v>
      </c>
      <c r="Y6" s="32">
        <f t="shared" ref="Y6:Y15" si="14">(W6-V6)/V6</f>
        <v>0.14684287812041116</v>
      </c>
      <c r="Z6" s="38">
        <f t="shared" si="7"/>
        <v>61</v>
      </c>
      <c r="AA6" s="32">
        <f t="shared" si="8"/>
        <v>8.4722222222222227E-2</v>
      </c>
    </row>
    <row r="7" spans="1:27" ht="13.8">
      <c r="A7" s="6" t="s">
        <v>7</v>
      </c>
      <c r="B7" s="47">
        <v>180</v>
      </c>
      <c r="C7" s="43">
        <v>151</v>
      </c>
      <c r="D7" s="31">
        <v>163</v>
      </c>
      <c r="E7" s="35">
        <f t="shared" si="9"/>
        <v>12</v>
      </c>
      <c r="F7" s="32">
        <f t="shared" si="10"/>
        <v>7.9470198675496692E-2</v>
      </c>
      <c r="G7" s="4">
        <f t="shared" si="0"/>
        <v>-17</v>
      </c>
      <c r="H7" s="9">
        <f t="shared" si="1"/>
        <v>-9.4444444444444442E-2</v>
      </c>
      <c r="K7" s="6" t="s">
        <v>7</v>
      </c>
      <c r="L7" s="49">
        <v>86</v>
      </c>
      <c r="M7" s="45">
        <v>115</v>
      </c>
      <c r="N7" s="31">
        <v>118</v>
      </c>
      <c r="O7" s="39">
        <f t="shared" si="11"/>
        <v>3</v>
      </c>
      <c r="P7" s="32">
        <f t="shared" si="12"/>
        <v>2.6086956521739129E-2</v>
      </c>
      <c r="Q7" s="38">
        <f t="shared" si="2"/>
        <v>32</v>
      </c>
      <c r="R7" s="32">
        <f t="shared" si="3"/>
        <v>0.37209302325581395</v>
      </c>
      <c r="T7" s="6" t="s">
        <v>7</v>
      </c>
      <c r="U7" s="15">
        <f t="shared" si="4"/>
        <v>266</v>
      </c>
      <c r="V7" s="15">
        <f t="shared" si="5"/>
        <v>266</v>
      </c>
      <c r="W7" s="17">
        <f t="shared" si="6"/>
        <v>281</v>
      </c>
      <c r="X7" s="38">
        <f t="shared" si="13"/>
        <v>15</v>
      </c>
      <c r="Y7" s="32">
        <f t="shared" si="14"/>
        <v>5.6390977443609019E-2</v>
      </c>
      <c r="Z7" s="38">
        <f t="shared" si="7"/>
        <v>15</v>
      </c>
      <c r="AA7" s="32">
        <f t="shared" si="8"/>
        <v>5.6390977443609019E-2</v>
      </c>
    </row>
    <row r="8" spans="1:27" ht="13.8">
      <c r="A8" s="6" t="s">
        <v>1</v>
      </c>
      <c r="B8" s="47">
        <v>722</v>
      </c>
      <c r="C8" s="43">
        <v>689</v>
      </c>
      <c r="D8" s="31">
        <v>793</v>
      </c>
      <c r="E8" s="35">
        <f t="shared" si="9"/>
        <v>104</v>
      </c>
      <c r="F8" s="32">
        <f t="shared" si="10"/>
        <v>0.15094339622641509</v>
      </c>
      <c r="G8" s="38">
        <f t="shared" si="0"/>
        <v>71</v>
      </c>
      <c r="H8" s="32">
        <f t="shared" si="1"/>
        <v>9.833795013850416E-2</v>
      </c>
      <c r="K8" s="6" t="s">
        <v>1</v>
      </c>
      <c r="L8" s="49">
        <v>531</v>
      </c>
      <c r="M8" s="45">
        <v>583</v>
      </c>
      <c r="N8" s="31">
        <v>743</v>
      </c>
      <c r="O8" s="39">
        <f t="shared" si="11"/>
        <v>160</v>
      </c>
      <c r="P8" s="32">
        <f t="shared" si="12"/>
        <v>0.274442538593482</v>
      </c>
      <c r="Q8" s="38">
        <f t="shared" si="2"/>
        <v>212</v>
      </c>
      <c r="R8" s="32">
        <f t="shared" si="3"/>
        <v>0.3992467043314501</v>
      </c>
      <c r="T8" s="6" t="s">
        <v>1</v>
      </c>
      <c r="U8" s="15">
        <f t="shared" si="4"/>
        <v>1253</v>
      </c>
      <c r="V8" s="15">
        <f t="shared" si="5"/>
        <v>1272</v>
      </c>
      <c r="W8" s="17">
        <f t="shared" si="6"/>
        <v>1536</v>
      </c>
      <c r="X8" s="38">
        <f t="shared" si="13"/>
        <v>264</v>
      </c>
      <c r="Y8" s="32">
        <f t="shared" si="14"/>
        <v>0.20754716981132076</v>
      </c>
      <c r="Z8" s="38">
        <f t="shared" si="7"/>
        <v>283</v>
      </c>
      <c r="AA8" s="32">
        <f t="shared" si="8"/>
        <v>0.22585794094173983</v>
      </c>
    </row>
    <row r="9" spans="1:27" ht="13.8">
      <c r="A9" s="6" t="s">
        <v>2</v>
      </c>
      <c r="B9" s="47">
        <v>1350</v>
      </c>
      <c r="C9" s="43">
        <v>1265</v>
      </c>
      <c r="D9" s="31">
        <v>1370</v>
      </c>
      <c r="E9" s="35">
        <f t="shared" si="9"/>
        <v>105</v>
      </c>
      <c r="F9" s="32">
        <f t="shared" si="10"/>
        <v>8.3003952569169967E-2</v>
      </c>
      <c r="G9" s="38">
        <f t="shared" si="0"/>
        <v>20</v>
      </c>
      <c r="H9" s="32">
        <f t="shared" si="1"/>
        <v>1.4814814814814815E-2</v>
      </c>
      <c r="K9" s="6" t="s">
        <v>2</v>
      </c>
      <c r="L9" s="49">
        <v>1281</v>
      </c>
      <c r="M9" s="45">
        <v>1417</v>
      </c>
      <c r="N9" s="31">
        <v>1525</v>
      </c>
      <c r="O9" s="39">
        <f t="shared" si="11"/>
        <v>108</v>
      </c>
      <c r="P9" s="32">
        <f t="shared" si="12"/>
        <v>7.621736062103035E-2</v>
      </c>
      <c r="Q9" s="38">
        <f t="shared" si="2"/>
        <v>244</v>
      </c>
      <c r="R9" s="32">
        <f t="shared" si="3"/>
        <v>0.19047619047619047</v>
      </c>
      <c r="T9" s="6" t="s">
        <v>2</v>
      </c>
      <c r="U9" s="15">
        <f t="shared" si="4"/>
        <v>2631</v>
      </c>
      <c r="V9" s="15">
        <f t="shared" si="5"/>
        <v>2682</v>
      </c>
      <c r="W9" s="17">
        <f t="shared" si="6"/>
        <v>2895</v>
      </c>
      <c r="X9" s="38">
        <f t="shared" si="13"/>
        <v>213</v>
      </c>
      <c r="Y9" s="32">
        <f t="shared" si="14"/>
        <v>7.9418344519015666E-2</v>
      </c>
      <c r="Z9" s="38">
        <f t="shared" si="7"/>
        <v>264</v>
      </c>
      <c r="AA9" s="32">
        <f t="shared" si="8"/>
        <v>0.10034207525655645</v>
      </c>
    </row>
    <row r="10" spans="1:27" ht="13.8">
      <c r="A10" s="6" t="s">
        <v>9</v>
      </c>
      <c r="B10" s="47">
        <v>1505</v>
      </c>
      <c r="C10" s="43">
        <v>1348</v>
      </c>
      <c r="D10" s="31">
        <v>1454</v>
      </c>
      <c r="E10" s="35">
        <f t="shared" si="9"/>
        <v>106</v>
      </c>
      <c r="F10" s="32">
        <f t="shared" si="10"/>
        <v>7.8635014836795247E-2</v>
      </c>
      <c r="G10" s="4">
        <f t="shared" si="0"/>
        <v>-51</v>
      </c>
      <c r="H10" s="9">
        <f t="shared" si="1"/>
        <v>-3.3887043189368769E-2</v>
      </c>
      <c r="K10" s="6" t="s">
        <v>9</v>
      </c>
      <c r="L10" s="49">
        <v>764</v>
      </c>
      <c r="M10" s="45">
        <v>777</v>
      </c>
      <c r="N10" s="31">
        <v>906</v>
      </c>
      <c r="O10" s="39">
        <f t="shared" si="11"/>
        <v>129</v>
      </c>
      <c r="P10" s="32">
        <f t="shared" si="12"/>
        <v>0.16602316602316602</v>
      </c>
      <c r="Q10" s="38">
        <f t="shared" si="2"/>
        <v>142</v>
      </c>
      <c r="R10" s="32">
        <f t="shared" si="3"/>
        <v>0.18586387434554974</v>
      </c>
      <c r="T10" s="6" t="s">
        <v>9</v>
      </c>
      <c r="U10" s="15">
        <f t="shared" si="4"/>
        <v>2269</v>
      </c>
      <c r="V10" s="15">
        <f t="shared" si="5"/>
        <v>2125</v>
      </c>
      <c r="W10" s="17">
        <f t="shared" si="6"/>
        <v>2360</v>
      </c>
      <c r="X10" s="38">
        <f t="shared" si="13"/>
        <v>235</v>
      </c>
      <c r="Y10" s="32">
        <f t="shared" si="14"/>
        <v>0.11058823529411765</v>
      </c>
      <c r="Z10" s="38">
        <f t="shared" si="7"/>
        <v>91</v>
      </c>
      <c r="AA10" s="32">
        <f t="shared" si="8"/>
        <v>4.0105773468488322E-2</v>
      </c>
    </row>
    <row r="11" spans="1:27" ht="13.8">
      <c r="A11" s="6" t="s">
        <v>8</v>
      </c>
      <c r="B11" s="47">
        <v>1233</v>
      </c>
      <c r="C11" s="43">
        <v>1085</v>
      </c>
      <c r="D11" s="31">
        <v>1191</v>
      </c>
      <c r="E11" s="35">
        <f t="shared" si="9"/>
        <v>106</v>
      </c>
      <c r="F11" s="32">
        <f t="shared" si="10"/>
        <v>9.7695852534562214E-2</v>
      </c>
      <c r="G11" s="4">
        <f t="shared" si="0"/>
        <v>-42</v>
      </c>
      <c r="H11" s="9">
        <f t="shared" si="1"/>
        <v>-3.4063260340632603E-2</v>
      </c>
      <c r="K11" s="6" t="s">
        <v>8</v>
      </c>
      <c r="L11" s="49">
        <v>387</v>
      </c>
      <c r="M11" s="45">
        <v>428</v>
      </c>
      <c r="N11" s="31">
        <v>550</v>
      </c>
      <c r="O11" s="39">
        <f t="shared" si="11"/>
        <v>122</v>
      </c>
      <c r="P11" s="32">
        <f t="shared" si="12"/>
        <v>0.28504672897196259</v>
      </c>
      <c r="Q11" s="38">
        <f t="shared" si="2"/>
        <v>163</v>
      </c>
      <c r="R11" s="32">
        <f t="shared" si="3"/>
        <v>0.42118863049095606</v>
      </c>
      <c r="T11" s="6" t="s">
        <v>8</v>
      </c>
      <c r="U11" s="15">
        <f t="shared" si="4"/>
        <v>1620</v>
      </c>
      <c r="V11" s="15">
        <f t="shared" si="5"/>
        <v>1513</v>
      </c>
      <c r="W11" s="17">
        <f t="shared" si="6"/>
        <v>1741</v>
      </c>
      <c r="X11" s="38">
        <f t="shared" si="13"/>
        <v>228</v>
      </c>
      <c r="Y11" s="32">
        <f t="shared" si="14"/>
        <v>0.15069398545935228</v>
      </c>
      <c r="Z11" s="38">
        <f t="shared" si="7"/>
        <v>121</v>
      </c>
      <c r="AA11" s="32">
        <f t="shared" si="8"/>
        <v>7.4691358024691359E-2</v>
      </c>
    </row>
    <row r="12" spans="1:27" ht="13.8">
      <c r="A12" s="6" t="s">
        <v>3</v>
      </c>
      <c r="B12" s="47">
        <v>2685</v>
      </c>
      <c r="C12" s="43">
        <v>2235</v>
      </c>
      <c r="D12" s="31">
        <v>2528</v>
      </c>
      <c r="E12" s="35">
        <f t="shared" si="9"/>
        <v>293</v>
      </c>
      <c r="F12" s="32">
        <f t="shared" si="10"/>
        <v>0.13109619686800894</v>
      </c>
      <c r="G12" s="4">
        <f t="shared" si="0"/>
        <v>-157</v>
      </c>
      <c r="H12" s="9">
        <f t="shared" si="1"/>
        <v>-5.8472998137802608E-2</v>
      </c>
      <c r="K12" s="6" t="s">
        <v>3</v>
      </c>
      <c r="L12" s="49">
        <v>2339</v>
      </c>
      <c r="M12" s="45">
        <v>2226</v>
      </c>
      <c r="N12" s="31">
        <v>2622</v>
      </c>
      <c r="O12" s="39">
        <f t="shared" si="11"/>
        <v>396</v>
      </c>
      <c r="P12" s="32">
        <f t="shared" si="12"/>
        <v>0.17789757412398921</v>
      </c>
      <c r="Q12" s="38">
        <f t="shared" si="2"/>
        <v>283</v>
      </c>
      <c r="R12" s="32">
        <f t="shared" si="3"/>
        <v>0.12099187687045745</v>
      </c>
      <c r="T12" s="6" t="s">
        <v>3</v>
      </c>
      <c r="U12" s="15">
        <f t="shared" si="4"/>
        <v>5024</v>
      </c>
      <c r="V12" s="15">
        <f t="shared" si="5"/>
        <v>4461</v>
      </c>
      <c r="W12" s="17">
        <f t="shared" si="6"/>
        <v>5150</v>
      </c>
      <c r="X12" s="38">
        <f t="shared" si="13"/>
        <v>689</v>
      </c>
      <c r="Y12" s="32">
        <f t="shared" si="14"/>
        <v>0.15444967496077114</v>
      </c>
      <c r="Z12" s="38">
        <f t="shared" si="7"/>
        <v>126</v>
      </c>
      <c r="AA12" s="32">
        <f t="shared" si="8"/>
        <v>2.5079617834394906E-2</v>
      </c>
    </row>
    <row r="13" spans="1:27" ht="13.8">
      <c r="A13" s="6" t="s">
        <v>4</v>
      </c>
      <c r="B13" s="47">
        <v>391</v>
      </c>
      <c r="C13" s="43">
        <v>311</v>
      </c>
      <c r="D13" s="31">
        <v>321</v>
      </c>
      <c r="E13" s="35">
        <f t="shared" si="9"/>
        <v>10</v>
      </c>
      <c r="F13" s="32">
        <f t="shared" si="10"/>
        <v>3.215434083601286E-2</v>
      </c>
      <c r="G13" s="4">
        <f t="shared" si="0"/>
        <v>-70</v>
      </c>
      <c r="H13" s="9">
        <f t="shared" si="1"/>
        <v>-0.17902813299232737</v>
      </c>
      <c r="K13" s="6" t="s">
        <v>4</v>
      </c>
      <c r="L13" s="49">
        <v>711</v>
      </c>
      <c r="M13" s="45">
        <v>506</v>
      </c>
      <c r="N13" s="31">
        <v>329</v>
      </c>
      <c r="O13" s="40">
        <f t="shared" si="11"/>
        <v>-177</v>
      </c>
      <c r="P13" s="9">
        <f t="shared" si="12"/>
        <v>-0.34980237154150196</v>
      </c>
      <c r="Q13" s="4">
        <f t="shared" si="2"/>
        <v>-382</v>
      </c>
      <c r="R13" s="9">
        <f t="shared" si="3"/>
        <v>-0.53727144866385368</v>
      </c>
      <c r="T13" s="6" t="s">
        <v>4</v>
      </c>
      <c r="U13" s="15">
        <f t="shared" si="4"/>
        <v>1102</v>
      </c>
      <c r="V13" s="15">
        <f t="shared" si="5"/>
        <v>817</v>
      </c>
      <c r="W13" s="17">
        <f t="shared" si="6"/>
        <v>650</v>
      </c>
      <c r="X13" s="4">
        <f t="shared" si="13"/>
        <v>-167</v>
      </c>
      <c r="Y13" s="9">
        <f t="shared" si="14"/>
        <v>-0.204406364749082</v>
      </c>
      <c r="Z13" s="4">
        <f t="shared" si="7"/>
        <v>-452</v>
      </c>
      <c r="AA13" s="9">
        <f t="shared" si="8"/>
        <v>-0.41016333938294008</v>
      </c>
    </row>
    <row r="14" spans="1:27" ht="13.8">
      <c r="A14" s="6" t="s">
        <v>5</v>
      </c>
      <c r="B14" s="47">
        <v>858</v>
      </c>
      <c r="C14" s="43">
        <v>661</v>
      </c>
      <c r="D14" s="31">
        <v>756</v>
      </c>
      <c r="E14" s="35">
        <f t="shared" si="9"/>
        <v>95</v>
      </c>
      <c r="F14" s="32">
        <f t="shared" si="10"/>
        <v>0.1437216338880484</v>
      </c>
      <c r="G14" s="4">
        <f t="shared" si="0"/>
        <v>-102</v>
      </c>
      <c r="H14" s="9">
        <f t="shared" si="1"/>
        <v>-0.11888111888111888</v>
      </c>
      <c r="K14" s="6" t="s">
        <v>5</v>
      </c>
      <c r="L14" s="49">
        <v>592</v>
      </c>
      <c r="M14" s="45">
        <v>658</v>
      </c>
      <c r="N14" s="31">
        <v>916</v>
      </c>
      <c r="O14" s="39">
        <f t="shared" si="11"/>
        <v>258</v>
      </c>
      <c r="P14" s="32">
        <f t="shared" si="12"/>
        <v>0.39209726443769</v>
      </c>
      <c r="Q14" s="38">
        <f t="shared" si="2"/>
        <v>324</v>
      </c>
      <c r="R14" s="32">
        <f t="shared" si="3"/>
        <v>0.54729729729729726</v>
      </c>
      <c r="T14" s="6" t="s">
        <v>5</v>
      </c>
      <c r="U14" s="15">
        <f t="shared" si="4"/>
        <v>1450</v>
      </c>
      <c r="V14" s="15">
        <f t="shared" si="5"/>
        <v>1319</v>
      </c>
      <c r="W14" s="17">
        <f t="shared" si="6"/>
        <v>1672</v>
      </c>
      <c r="X14" s="38">
        <f t="shared" si="13"/>
        <v>353</v>
      </c>
      <c r="Y14" s="32">
        <f t="shared" si="14"/>
        <v>0.2676269901440485</v>
      </c>
      <c r="Z14" s="38">
        <f t="shared" si="7"/>
        <v>222</v>
      </c>
      <c r="AA14" s="32">
        <f t="shared" si="8"/>
        <v>0.15310344827586206</v>
      </c>
    </row>
    <row r="15" spans="1:27" ht="13.8">
      <c r="A15" s="6" t="s">
        <v>27</v>
      </c>
      <c r="B15" s="18">
        <f>SUM(B5:B14)</f>
        <v>10092</v>
      </c>
      <c r="C15" s="23">
        <f>SUM(C5:C14)</f>
        <v>8793</v>
      </c>
      <c r="D15" s="24">
        <f>D5+D6+D7+D8+D9+D10+D11+D12+D13+D14</f>
        <v>9773</v>
      </c>
      <c r="E15" s="36">
        <f t="shared" si="9"/>
        <v>980</v>
      </c>
      <c r="F15" s="37">
        <f t="shared" si="10"/>
        <v>0.11145229159558739</v>
      </c>
      <c r="G15" s="5">
        <f t="shared" si="0"/>
        <v>-319</v>
      </c>
      <c r="H15" s="10">
        <f t="shared" si="1"/>
        <v>-3.1609195402298854E-2</v>
      </c>
      <c r="K15" s="6" t="s">
        <v>26</v>
      </c>
      <c r="L15" s="8">
        <f>SUM(L5:L14)</f>
        <v>7303</v>
      </c>
      <c r="M15" s="8">
        <f>SUM(M5:M14)</f>
        <v>7429</v>
      </c>
      <c r="N15" s="30">
        <f>SUM(N5:N14)</f>
        <v>8552</v>
      </c>
      <c r="O15" s="41">
        <f t="shared" si="11"/>
        <v>1123</v>
      </c>
      <c r="P15" s="34">
        <f t="shared" si="12"/>
        <v>0.1511643559025441</v>
      </c>
      <c r="Q15" s="33">
        <f t="shared" si="2"/>
        <v>1249</v>
      </c>
      <c r="R15" s="34">
        <f t="shared" si="3"/>
        <v>0.17102560591537724</v>
      </c>
      <c r="T15" s="6" t="s">
        <v>13</v>
      </c>
      <c r="U15" s="16">
        <f t="shared" si="4"/>
        <v>17395</v>
      </c>
      <c r="V15" s="16">
        <f t="shared" si="5"/>
        <v>16222</v>
      </c>
      <c r="W15" s="28">
        <f t="shared" si="6"/>
        <v>18325</v>
      </c>
      <c r="X15" s="33">
        <f t="shared" si="13"/>
        <v>2103</v>
      </c>
      <c r="Y15" s="34">
        <f t="shared" si="14"/>
        <v>0.12963876217482431</v>
      </c>
      <c r="Z15" s="33">
        <f t="shared" si="7"/>
        <v>930</v>
      </c>
      <c r="AA15" s="34">
        <f t="shared" si="8"/>
        <v>5.3463638976717451E-2</v>
      </c>
    </row>
    <row r="16" spans="1:27" ht="13.5" customHeight="1"/>
    <row r="17" spans="1:8" ht="13.5" customHeight="1"/>
    <row r="18" spans="1:8" ht="13.5" customHeight="1"/>
    <row r="19" spans="1:8" ht="13.5" customHeight="1"/>
    <row r="20" spans="1:8" ht="13.5" customHeight="1"/>
    <row r="21" spans="1:8" ht="13.5" customHeight="1"/>
    <row r="22" spans="1:8" ht="13.5" customHeight="1"/>
    <row r="23" spans="1:8" ht="17.399999999999999">
      <c r="A23" s="1" t="s">
        <v>15</v>
      </c>
    </row>
    <row r="24" spans="1:8" ht="7.5" customHeight="1"/>
    <row r="25" spans="1:8" ht="13.8">
      <c r="A25" s="2"/>
      <c r="B25" s="7" t="s">
        <v>16</v>
      </c>
      <c r="C25" s="7" t="s">
        <v>17</v>
      </c>
      <c r="D25" s="20" t="s">
        <v>18</v>
      </c>
      <c r="E25" s="21" t="s">
        <v>12</v>
      </c>
      <c r="F25" s="3" t="s">
        <v>10</v>
      </c>
      <c r="G25" s="3" t="s">
        <v>11</v>
      </c>
      <c r="H25" s="3" t="s">
        <v>10</v>
      </c>
    </row>
    <row r="26" spans="1:8" ht="13.8">
      <c r="A26" s="6" t="s">
        <v>0</v>
      </c>
      <c r="B26" s="11">
        <v>380</v>
      </c>
      <c r="C26" s="26">
        <v>316</v>
      </c>
      <c r="D26" s="25">
        <v>475</v>
      </c>
      <c r="E26" s="27">
        <f>D26-C26</f>
        <v>159</v>
      </c>
      <c r="F26" s="14">
        <f>(D26-C26)/C26</f>
        <v>0.50316455696202533</v>
      </c>
      <c r="G26" s="13">
        <f t="shared" ref="G26:G36" si="15">D26-B26</f>
        <v>95</v>
      </c>
      <c r="H26" s="14">
        <f t="shared" ref="H26:H36" si="16">(D26-B26)/B26</f>
        <v>0.25</v>
      </c>
    </row>
    <row r="27" spans="1:8" ht="13.8">
      <c r="A27" s="6" t="s">
        <v>6</v>
      </c>
      <c r="B27" s="11">
        <v>235</v>
      </c>
      <c r="C27" s="26">
        <v>127</v>
      </c>
      <c r="D27" s="25">
        <v>240</v>
      </c>
      <c r="E27" s="27">
        <f t="shared" ref="E27:E36" si="17">D27-C27</f>
        <v>113</v>
      </c>
      <c r="F27" s="14">
        <f t="shared" ref="F27:F36" si="18">(D27-C27)/C27</f>
        <v>0.88976377952755903</v>
      </c>
      <c r="G27" s="13">
        <f t="shared" si="15"/>
        <v>5</v>
      </c>
      <c r="H27" s="14">
        <f t="shared" si="16"/>
        <v>2.1276595744680851E-2</v>
      </c>
    </row>
    <row r="28" spans="1:8" ht="13.8">
      <c r="A28" s="6" t="s">
        <v>7</v>
      </c>
      <c r="B28" s="11">
        <v>88</v>
      </c>
      <c r="C28" s="26">
        <v>72</v>
      </c>
      <c r="D28" s="25">
        <v>116</v>
      </c>
      <c r="E28" s="27">
        <f t="shared" si="17"/>
        <v>44</v>
      </c>
      <c r="F28" s="14">
        <f t="shared" si="18"/>
        <v>0.61111111111111116</v>
      </c>
      <c r="G28" s="13">
        <f t="shared" si="15"/>
        <v>28</v>
      </c>
      <c r="H28" s="14">
        <f t="shared" si="16"/>
        <v>0.31818181818181818</v>
      </c>
    </row>
    <row r="29" spans="1:8" ht="13.8">
      <c r="A29" s="6" t="s">
        <v>1</v>
      </c>
      <c r="B29" s="11">
        <v>739</v>
      </c>
      <c r="C29" s="26">
        <v>308</v>
      </c>
      <c r="D29" s="25">
        <v>587</v>
      </c>
      <c r="E29" s="27">
        <f t="shared" si="17"/>
        <v>279</v>
      </c>
      <c r="F29" s="14">
        <f t="shared" si="18"/>
        <v>0.9058441558441559</v>
      </c>
      <c r="G29" s="4">
        <f t="shared" si="15"/>
        <v>-152</v>
      </c>
      <c r="H29" s="9">
        <f t="shared" si="16"/>
        <v>-0.20568335588633288</v>
      </c>
    </row>
    <row r="30" spans="1:8" ht="13.8">
      <c r="A30" s="6" t="s">
        <v>2</v>
      </c>
      <c r="B30" s="11">
        <v>1309</v>
      </c>
      <c r="C30" s="26">
        <v>930</v>
      </c>
      <c r="D30" s="25">
        <v>1423</v>
      </c>
      <c r="E30" s="27">
        <f t="shared" si="17"/>
        <v>493</v>
      </c>
      <c r="F30" s="14">
        <f t="shared" si="18"/>
        <v>0.53010752688172047</v>
      </c>
      <c r="G30" s="13">
        <f t="shared" si="15"/>
        <v>114</v>
      </c>
      <c r="H30" s="14">
        <f t="shared" si="16"/>
        <v>8.7089381207028263E-2</v>
      </c>
    </row>
    <row r="31" spans="1:8" ht="13.8">
      <c r="A31" s="6" t="s">
        <v>9</v>
      </c>
      <c r="B31" s="11">
        <v>797</v>
      </c>
      <c r="C31" s="26">
        <v>393</v>
      </c>
      <c r="D31" s="25">
        <v>807</v>
      </c>
      <c r="E31" s="27">
        <f t="shared" si="17"/>
        <v>414</v>
      </c>
      <c r="F31" s="14">
        <f t="shared" si="18"/>
        <v>1.0534351145038168</v>
      </c>
      <c r="G31" s="13">
        <f t="shared" si="15"/>
        <v>10</v>
      </c>
      <c r="H31" s="14">
        <f t="shared" si="16"/>
        <v>1.2547051442910916E-2</v>
      </c>
    </row>
    <row r="32" spans="1:8" ht="13.8">
      <c r="A32" s="6" t="s">
        <v>8</v>
      </c>
      <c r="B32" s="11">
        <v>394</v>
      </c>
      <c r="C32" s="26">
        <v>245</v>
      </c>
      <c r="D32" s="25">
        <v>432</v>
      </c>
      <c r="E32" s="27">
        <f t="shared" si="17"/>
        <v>187</v>
      </c>
      <c r="F32" s="14">
        <f t="shared" si="18"/>
        <v>0.76326530612244903</v>
      </c>
      <c r="G32" s="13">
        <f t="shared" si="15"/>
        <v>38</v>
      </c>
      <c r="H32" s="14">
        <f t="shared" si="16"/>
        <v>9.6446700507614211E-2</v>
      </c>
    </row>
    <row r="33" spans="1:8" ht="13.8">
      <c r="A33" s="6" t="s">
        <v>3</v>
      </c>
      <c r="B33" s="11">
        <v>2479</v>
      </c>
      <c r="C33" s="26">
        <v>1705</v>
      </c>
      <c r="D33" s="25">
        <v>2239</v>
      </c>
      <c r="E33" s="27">
        <f t="shared" si="17"/>
        <v>534</v>
      </c>
      <c r="F33" s="14">
        <f t="shared" si="18"/>
        <v>0.3131964809384164</v>
      </c>
      <c r="G33" s="4">
        <f t="shared" si="15"/>
        <v>-240</v>
      </c>
      <c r="H33" s="9">
        <f t="shared" si="16"/>
        <v>-9.6813231141589351E-2</v>
      </c>
    </row>
    <row r="34" spans="1:8" ht="13.8">
      <c r="A34" s="6" t="s">
        <v>4</v>
      </c>
      <c r="B34" s="11">
        <v>760</v>
      </c>
      <c r="C34" s="26">
        <v>167</v>
      </c>
      <c r="D34" s="25">
        <v>676</v>
      </c>
      <c r="E34" s="27">
        <f t="shared" si="17"/>
        <v>509</v>
      </c>
      <c r="F34" s="14">
        <f t="shared" si="18"/>
        <v>3.0479041916167664</v>
      </c>
      <c r="G34" s="4">
        <f t="shared" si="15"/>
        <v>-84</v>
      </c>
      <c r="H34" s="9">
        <f t="shared" si="16"/>
        <v>-0.11052631578947368</v>
      </c>
    </row>
    <row r="35" spans="1:8" ht="13.8">
      <c r="A35" s="6" t="s">
        <v>5</v>
      </c>
      <c r="B35" s="11">
        <v>605</v>
      </c>
      <c r="C35" s="26">
        <v>504</v>
      </c>
      <c r="D35" s="25">
        <v>734</v>
      </c>
      <c r="E35" s="27">
        <f t="shared" si="17"/>
        <v>230</v>
      </c>
      <c r="F35" s="14">
        <f t="shared" si="18"/>
        <v>0.45634920634920634</v>
      </c>
      <c r="G35" s="13">
        <f t="shared" si="15"/>
        <v>129</v>
      </c>
      <c r="H35" s="14">
        <f t="shared" si="16"/>
        <v>0.21322314049586777</v>
      </c>
    </row>
    <row r="36" spans="1:8" ht="13.8">
      <c r="A36" s="6" t="s">
        <v>14</v>
      </c>
      <c r="B36" s="8">
        <f>SUM(B26:B35)</f>
        <v>7786</v>
      </c>
      <c r="C36" s="18">
        <f>SUM(C26:C35)</f>
        <v>4767</v>
      </c>
      <c r="D36" s="22">
        <f>SUM(D26:D35)</f>
        <v>7729</v>
      </c>
      <c r="E36" s="19">
        <f t="shared" si="17"/>
        <v>2962</v>
      </c>
      <c r="F36" s="12">
        <f t="shared" si="18"/>
        <v>0.62135514998951125</v>
      </c>
      <c r="G36" s="5">
        <f t="shared" si="15"/>
        <v>-57</v>
      </c>
      <c r="H36" s="10">
        <f t="shared" si="16"/>
        <v>-7.3208322630362189E-3</v>
      </c>
    </row>
    <row r="37" spans="1:8" ht="15.75" customHeight="1"/>
    <row r="38" spans="1:8" ht="15.75" customHeight="1"/>
    <row r="39" spans="1:8" ht="15.75" customHeight="1"/>
    <row r="53" spans="1:1" ht="17.399999999999999">
      <c r="A53" s="1"/>
    </row>
  </sheetData>
  <phoneticPr fontId="6" type="noConversion"/>
  <printOptions horizontalCentered="1"/>
  <pageMargins left="0.39370078740157483" right="0.39370078740157483" top="0.39370078740157483" bottom="0.39370078740157483" header="0.39370078740157483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EVOLADLY</vt:lpstr>
      <vt:lpstr>EVOLADLY!Zone_d_impression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Ligue AURA Tennis de table</cp:lastModifiedBy>
  <cp:lastPrinted>2022-01-17T08:53:14Z</cp:lastPrinted>
  <dcterms:created xsi:type="dcterms:W3CDTF">2005-06-14T09:37:53Z</dcterms:created>
  <dcterms:modified xsi:type="dcterms:W3CDTF">2023-04-28T09:23:09Z</dcterms:modified>
</cp:coreProperties>
</file>